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4)" sheetId="5" r:id="rId1"/>
  </sheets>
  <definedNames>
    <definedName name="_xlnm.Print_Titles" localSheetId="0">'Документ (4)'!$4:$5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7" i="5" l="1"/>
  <c r="AN9" i="5" l="1"/>
  <c r="AN11" i="5"/>
  <c r="AN13" i="5"/>
  <c r="AN15" i="5"/>
  <c r="AN16" i="5"/>
  <c r="AN24" i="5"/>
  <c r="AN25" i="5"/>
  <c r="AN26" i="5"/>
  <c r="AN27" i="5"/>
  <c r="AM8" i="5"/>
  <c r="AN8" i="5" s="1"/>
  <c r="AM10" i="5"/>
  <c r="AN10" i="5" s="1"/>
  <c r="AM14" i="5"/>
  <c r="AM12" i="5" s="1"/>
  <c r="AM17" i="5"/>
  <c r="AM19" i="5"/>
  <c r="AM23" i="5"/>
  <c r="AL23" i="5"/>
  <c r="AL19" i="5"/>
  <c r="AL17" i="5"/>
  <c r="AL14" i="5"/>
  <c r="AL12" i="5" s="1"/>
  <c r="AL10" i="5"/>
  <c r="AL8" i="5"/>
  <c r="AK7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28" i="5"/>
  <c r="AK6" i="5"/>
  <c r="AN12" i="5" l="1"/>
  <c r="AN23" i="5"/>
  <c r="AN14" i="5"/>
  <c r="AL7" i="5"/>
  <c r="AL6" i="5" s="1"/>
  <c r="AL28" i="5" s="1"/>
  <c r="AM6" i="5" l="1"/>
  <c r="AN7" i="5"/>
  <c r="AM28" i="5" l="1"/>
  <c r="AN28" i="5" s="1"/>
  <c r="AN6" i="5"/>
</calcChain>
</file>

<file path=xl/sharedStrings.xml><?xml version="1.0" encoding="utf-8"?>
<sst xmlns="http://schemas.openxmlformats.org/spreadsheetml/2006/main" count="117" uniqueCount="64">
  <si>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</si>
  <si>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</si>
  <si>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</si>
  <si>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</si>
  <si>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</si>
  <si>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</si>
  <si>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</si>
  <si>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</si>
  <si>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</si>
  <si>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</si>
  <si>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</si>
  <si>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</si>
  <si>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</si>
  <si>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</si>
  <si>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</si>
  <si>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</si>
  <si>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</si>
  <si>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</si>
  <si>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</si>
  <si>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</si>
  <si>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</si>
  <si>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</si>
  <si>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</si>
  <si>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</si>
  <si>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</si>
  <si>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</si>
  <si>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</si>
  <si>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</si>
  <si>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</si>
  <si>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</si>
  <si>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</si>
  <si>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</si>
  <si>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</si>
  <si>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</si>
  <si>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</si>
  <si>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</si>
  <si>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</si>
  <si>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</si>
  <si>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</si>
  <si>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</si>
  <si>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</si>
  <si>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</si>
  <si>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</si>
  <si>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</si>
  <si>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</si>
  <si>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</si>
  <si>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</si>
  <si>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</si>
  <si>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</si>
  <si>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</si>
  <si>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</si>
  <si>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</si>
  <si>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</si>
  <si>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</si>
  <si>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</si>
  <si>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Емельяновка"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</si>
  <si>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</si>
  <si>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</si>
  <si>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</si>
  <si>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</si>
  <si>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</si>
  <si>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</si>
  <si>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</si>
  <si>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Емельяновка"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</si>
</sst>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1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0" fontId="10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0" fontId="10" fillId="0" borderId="5" xfId="11" applyNumberFormat="1" applyFont="1" applyFill="1" applyBorder="1" applyAlignment="1" applyProtection="1">
      <alignment vertical="center" wrapText="1"/>
    </xf>
    <xf numFmtId="0" fontId="10" fillId="0" borderId="5" xfId="11" applyFont="1" applyFill="1" applyBorder="1" applyAlignment="1">
      <alignment vertical="center" wrapText="1"/>
    </xf>
    <xf numFmtId="0" fontId="10" fillId="0" borderId="5" xfId="13" applyNumberFormat="1" applyFont="1" applyFill="1" applyBorder="1" applyProtection="1">
      <alignment horizontal="center" vertical="center" wrapText="1"/>
    </xf>
    <xf numFmtId="10" fontId="6" fillId="0" borderId="5" xfId="18" applyNumberFormat="1" applyFont="1" applyFill="1" applyBorder="1" applyProtection="1">
      <alignment horizontal="center" vertical="top" shrinkToFit="1"/>
    </xf>
    <xf numFmtId="0" fontId="6" fillId="0" borderId="1" xfId="2" applyNumberFormat="1" applyFont="1" applyFill="1" applyAlignment="1" applyProtection="1"/>
    <xf numFmtId="0" fontId="9" fillId="0" borderId="0" xfId="0" applyFont="1" applyFill="1" applyAlignment="1" applyProtection="1">
      <protection locked="0"/>
    </xf>
    <xf numFmtId="1" fontId="7" fillId="0" borderId="2" xfId="14" applyNumberFormat="1" applyFont="1" applyFill="1" applyProtection="1">
      <alignment horizontal="center" vertical="top" shrinkToFit="1"/>
    </xf>
    <xf numFmtId="0" fontId="7" fillId="0" borderId="2" xfId="15" applyNumberFormat="1" applyFont="1" applyFill="1" applyProtection="1">
      <alignment horizontal="left" vertical="top" wrapText="1"/>
    </xf>
    <xf numFmtId="0" fontId="7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0" fontId="6" fillId="0" borderId="2" xfId="16" applyNumberFormat="1" applyFont="1" applyFill="1" applyProtection="1">
      <alignment horizontal="center" vertical="top" wrapText="1"/>
    </xf>
    <xf numFmtId="4" fontId="7" fillId="0" borderId="2" xfId="17" applyNumberFormat="1" applyFont="1" applyFill="1" applyProtection="1">
      <alignment horizontal="right" vertical="top" shrinkToFit="1"/>
    </xf>
    <xf numFmtId="10" fontId="7" fillId="0" borderId="2" xfId="18" applyNumberFormat="1" applyFont="1" applyFill="1" applyProtection="1">
      <alignment horizontal="center" vertical="top" shrinkToFit="1"/>
    </xf>
    <xf numFmtId="1" fontId="6" fillId="0" borderId="4" xfId="20" applyNumberFormat="1" applyFont="1" applyFill="1" applyAlignment="1" applyProtection="1">
      <alignment horizontal="left" shrinkToFit="1"/>
    </xf>
    <xf numFmtId="4" fontId="6" fillId="0" borderId="2" xfId="21" applyNumberFormat="1" applyFont="1" applyFill="1" applyAlignment="1" applyProtection="1">
      <alignment horizontal="right" shrinkToFit="1"/>
    </xf>
    <xf numFmtId="10" fontId="6" fillId="0" borderId="2" xfId="22" applyNumberFormat="1" applyFont="1" applyFill="1" applyAlignment="1" applyProtection="1">
      <alignment horizontal="center" shrinkToFit="1"/>
    </xf>
    <xf numFmtId="0" fontId="7" fillId="0" borderId="1" xfId="1" applyNumberFormat="1" applyFont="1" applyFill="1" applyProtection="1">
      <alignment horizontal="left" wrapText="1"/>
    </xf>
    <xf numFmtId="0" fontId="10" fillId="0" borderId="5" xfId="12" applyNumberFormat="1" applyFont="1" applyFill="1" applyBorder="1" applyProtection="1">
      <alignment horizontal="center" vertical="center" wrapText="1"/>
    </xf>
    <xf numFmtId="0" fontId="10" fillId="0" borderId="2" xfId="12" applyNumberFormat="1" applyFont="1" applyFill="1" applyProtection="1">
      <alignment horizontal="center" vertical="center" wrapText="1"/>
    </xf>
    <xf numFmtId="4" fontId="6" fillId="0" borderId="2" xfId="18" applyNumberFormat="1" applyFont="1" applyFill="1" applyProtection="1">
      <alignment horizontal="center" vertical="top" shrinkToFit="1"/>
    </xf>
    <xf numFmtId="4" fontId="7" fillId="0" borderId="2" xfId="18" applyNumberFormat="1" applyFont="1" applyFill="1" applyProtection="1">
      <alignment horizontal="center" vertical="top" shrinkToFit="1"/>
    </xf>
    <xf numFmtId="4" fontId="6" fillId="0" borderId="2" xfId="22" applyNumberFormat="1" applyFont="1" applyFill="1" applyAlignment="1" applyProtection="1">
      <alignment horizontal="center" shrinkToFit="1"/>
    </xf>
    <xf numFmtId="0" fontId="7" fillId="0" borderId="1" xfId="1" applyNumberFormat="1" applyFont="1" applyFill="1" applyProtection="1">
      <alignment horizontal="left" wrapText="1"/>
    </xf>
    <xf numFmtId="10" fontId="7" fillId="0" borderId="5" xfId="18" applyNumberFormat="1" applyFont="1" applyFill="1" applyBorder="1" applyProtection="1">
      <alignment horizontal="center" vertical="top" shrinkToFit="1"/>
    </xf>
    <xf numFmtId="4" fontId="6" fillId="0" borderId="2" xfId="18" applyNumberFormat="1" applyFont="1" applyFill="1" applyAlignment="1" applyProtection="1">
      <alignment horizontal="right" vertical="top" shrinkToFit="1"/>
    </xf>
    <xf numFmtId="4" fontId="7" fillId="0" borderId="2" xfId="18" applyNumberFormat="1" applyFont="1" applyFill="1" applyAlignment="1" applyProtection="1">
      <alignment horizontal="right" vertical="top" shrinkToFit="1"/>
    </xf>
    <xf numFmtId="4" fontId="6" fillId="0" borderId="2" xfId="22" applyNumberFormat="1" applyFont="1" applyFill="1" applyAlignment="1" applyProtection="1">
      <alignment horizontal="right" shrinkToFit="1"/>
    </xf>
    <xf numFmtId="0" fontId="7" fillId="0" borderId="1" xfId="2" applyNumberFormat="1" applyFont="1" applyFill="1" applyAlignment="1" applyProtection="1">
      <alignment horizontal="right"/>
    </xf>
    <xf numFmtId="0" fontId="7" fillId="0" borderId="1" xfId="1" applyNumberFormat="1" applyFont="1" applyFill="1" applyAlignment="1" applyProtection="1">
      <alignment horizontal="right" wrapText="1"/>
    </xf>
    <xf numFmtId="0" fontId="8" fillId="0" borderId="0" xfId="0" applyFont="1" applyFill="1" applyAlignment="1" applyProtection="1">
      <alignment horizontal="right"/>
      <protection locked="0"/>
    </xf>
    <xf numFmtId="0" fontId="10" fillId="0" borderId="6" xfId="11" applyFont="1" applyFill="1" applyBorder="1" applyAlignment="1">
      <alignment horizontal="center" vertical="center" wrapText="1"/>
    </xf>
    <xf numFmtId="0" fontId="10" fillId="0" borderId="7" xfId="11" applyFont="1" applyFill="1" applyBorder="1" applyAlignment="1">
      <alignment horizontal="center" vertical="center" wrapText="1"/>
    </xf>
    <xf numFmtId="0" fontId="10" fillId="5" borderId="6" xfId="11" applyNumberFormat="1" applyFont="1" applyFill="1" applyBorder="1" applyAlignment="1">
      <alignment horizontal="center" vertical="center" wrapText="1"/>
    </xf>
    <xf numFmtId="0" fontId="10" fillId="5" borderId="7" xfId="11" applyNumberFormat="1" applyFont="1" applyFill="1" applyBorder="1" applyAlignment="1">
      <alignment horizontal="center" vertical="center" wrapText="1"/>
    </xf>
    <xf numFmtId="0" fontId="12" fillId="5" borderId="6" xfId="11" applyNumberFormat="1" applyFont="1" applyFill="1" applyBorder="1" applyAlignment="1">
      <alignment horizontal="center" vertical="center" wrapText="1"/>
    </xf>
    <xf numFmtId="0" fontId="12" fillId="5" borderId="7" xfId="11" applyNumberFormat="1" applyFont="1" applyFill="1" applyBorder="1" applyAlignment="1">
      <alignment horizontal="center" vertical="center" wrapText="1"/>
    </xf>
    <xf numFmtId="10" fontId="10" fillId="5" borderId="6" xfId="11" applyNumberFormat="1" applyFont="1" applyFill="1" applyBorder="1" applyAlignment="1">
      <alignment horizontal="center" vertical="center" wrapText="1"/>
    </xf>
    <xf numFmtId="10" fontId="10" fillId="5" borderId="7" xfId="11" applyNumberFormat="1" applyFont="1" applyFill="1" applyBorder="1" applyAlignment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right"/>
    </xf>
    <xf numFmtId="0" fontId="10" fillId="0" borderId="6" xfId="12" applyNumberFormat="1" applyFont="1" applyFill="1" applyBorder="1" applyProtection="1">
      <alignment horizontal="center" vertical="center" wrapText="1"/>
    </xf>
    <xf numFmtId="0" fontId="10" fillId="0" borderId="7" xfId="12" applyNumberFormat="1" applyFont="1" applyFill="1" applyBorder="1" applyProtection="1">
      <alignment horizontal="center" vertical="center" wrapText="1"/>
    </xf>
    <xf numFmtId="0" fontId="10" fillId="0" borderId="8" xfId="11" applyNumberFormat="1" applyFont="1" applyFill="1" applyBorder="1" applyProtection="1">
      <alignment horizontal="center" vertical="center" wrapText="1"/>
    </xf>
    <xf numFmtId="0" fontId="10" fillId="0" borderId="9" xfId="11" applyNumberFormat="1" applyFont="1" applyFill="1" applyBorder="1" applyProtection="1">
      <alignment horizontal="center" vertical="center" wrapText="1"/>
    </xf>
    <xf numFmtId="0" fontId="11" fillId="0" borderId="1" xfId="4" applyNumberFormat="1" applyFont="1" applyFill="1" applyAlignment="1" applyProtection="1">
      <alignment horizontal="center" wrapText="1"/>
    </xf>
    <xf numFmtId="0" fontId="7" fillId="0" borderId="1" xfId="1" applyNumberFormat="1" applyFont="1" applyFill="1" applyProtection="1">
      <alignment horizontal="left" wrapText="1"/>
    </xf>
    <xf numFmtId="0" fontId="7" fillId="0" borderId="1" xfId="1" applyFont="1" applyFill="1">
      <alignment horizontal="left" wrapText="1"/>
    </xf>
    <xf numFmtId="1" fontId="6" fillId="0" borderId="2" xfId="19" applyNumberFormat="1" applyFont="1" applyFill="1" applyAlignment="1" applyProtection="1">
      <alignment horizontal="left" shrinkToFit="1"/>
    </xf>
    <xf numFmtId="1" fontId="6" fillId="0" borderId="2" xfId="19" applyFont="1" applyFill="1" applyAlignment="1">
      <alignment horizontal="left" shrinkToFit="1"/>
    </xf>
    <xf numFmtId="0" fontId="10" fillId="0" borderId="2" xfId="11" applyNumberFormat="1" applyFont="1" applyFill="1" applyProtection="1">
      <alignment horizontal="center" vertical="center" wrapText="1"/>
    </xf>
    <xf numFmtId="0" fontId="10" fillId="0" borderId="2" xfId="11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2" xfId="7" applyNumberFormat="1" applyFont="1" applyFill="1" applyProtection="1">
      <alignment horizontal="center" vertical="center" wrapText="1"/>
    </xf>
    <xf numFmtId="0" fontId="10" fillId="0" borderId="2" xfId="7" applyFont="1" applyFill="1">
      <alignment horizontal="center" vertical="center" wrapText="1"/>
    </xf>
    <xf numFmtId="0" fontId="10" fillId="0" borderId="2" xfId="8" applyNumberFormat="1" applyFont="1" applyFill="1" applyProtection="1">
      <alignment horizontal="center" vertical="center" wrapText="1"/>
    </xf>
    <xf numFmtId="0" fontId="10" fillId="0" borderId="2" xfId="8" applyFont="1" applyFill="1">
      <alignment horizontal="center" vertical="center" wrapText="1"/>
    </xf>
    <xf numFmtId="0" fontId="10" fillId="0" borderId="2" xfId="10" applyNumberFormat="1" applyFont="1" applyFill="1" applyProtection="1">
      <alignment horizontal="center" vertical="center" wrapText="1"/>
    </xf>
    <xf numFmtId="0" fontId="10" fillId="0" borderId="2" xfId="10" applyFont="1" applyFill="1">
      <alignment horizontal="center" vertical="center" wrapText="1"/>
    </xf>
    <xf numFmtId="0" fontId="10" fillId="0" borderId="2" xfId="12" applyNumberFormat="1" applyFont="1" applyFill="1" applyProtection="1">
      <alignment horizontal="center" vertical="center" wrapText="1"/>
    </xf>
    <xf numFmtId="0" fontId="10" fillId="0" borderId="2" xfId="12" applyFont="1" applyFill="1">
      <alignment horizontal="center" vertical="center" wrapText="1"/>
    </xf>
    <xf numFmtId="0" fontId="10" fillId="0" borderId="10" xfId="11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0"/>
  <sheetViews>
    <sheetView showGridLines="0" showZeros="0" tabSelected="1" view="pageBreakPreview" topLeftCell="B1" zoomScaleNormal="100" zoomScaleSheetLayoutView="100" workbookViewId="0">
      <pane ySplit="5" topLeftCell="A6" activePane="bottomLeft" state="frozen"/>
      <selection pane="bottomLeft" activeCell="AM8" sqref="AM8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8" width="12.6640625" style="2" customWidth="1"/>
    <col min="39" max="39" width="18.88671875" style="39" customWidth="1"/>
    <col min="40" max="40" width="13.44140625" style="2" customWidth="1"/>
    <col min="41" max="41" width="9.109375" style="2" customWidth="1"/>
    <col min="42" max="16384" width="9.109375" style="2"/>
  </cols>
  <sheetData>
    <row r="1" spans="1:41" ht="15.15" customHeight="1" x14ac:dyDescent="0.3">
      <c r="A1" s="53" t="s">
        <v>63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1"/>
    </row>
    <row r="2" spans="1:41" ht="33" customHeigh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1"/>
    </row>
    <row r="3" spans="1:41" ht="12.75" customHeight="1" x14ac:dyDescent="0.3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1"/>
    </row>
    <row r="4" spans="1:41" s="6" customFormat="1" ht="30" customHeight="1" x14ac:dyDescent="0.25">
      <c r="A4" s="60" t="s">
        <v>1</v>
      </c>
      <c r="B4" s="62" t="s">
        <v>2</v>
      </c>
      <c r="C4" s="64" t="s">
        <v>3</v>
      </c>
      <c r="D4" s="66" t="s">
        <v>1</v>
      </c>
      <c r="E4" s="58" t="s">
        <v>4</v>
      </c>
      <c r="F4" s="59"/>
      <c r="G4" s="59"/>
      <c r="H4" s="58" t="s">
        <v>5</v>
      </c>
      <c r="I4" s="59"/>
      <c r="J4" s="59"/>
      <c r="K4" s="68" t="s">
        <v>1</v>
      </c>
      <c r="L4" s="68" t="s">
        <v>1</v>
      </c>
      <c r="M4" s="68" t="s">
        <v>1</v>
      </c>
      <c r="N4" s="68" t="s">
        <v>1</v>
      </c>
      <c r="O4" s="49" t="s">
        <v>57</v>
      </c>
      <c r="P4" s="49" t="s">
        <v>1</v>
      </c>
      <c r="Q4" s="49" t="s">
        <v>56</v>
      </c>
      <c r="R4" s="49" t="s">
        <v>1</v>
      </c>
      <c r="S4" s="49" t="s">
        <v>1</v>
      </c>
      <c r="T4" s="49" t="s">
        <v>1</v>
      </c>
      <c r="U4" s="49" t="s">
        <v>1</v>
      </c>
      <c r="V4" s="49" t="s">
        <v>1</v>
      </c>
      <c r="W4" s="49" t="s">
        <v>1</v>
      </c>
      <c r="X4" s="7" t="s">
        <v>6</v>
      </c>
      <c r="Y4" s="8"/>
      <c r="Z4" s="40" t="s">
        <v>58</v>
      </c>
      <c r="AA4" s="51" t="s">
        <v>7</v>
      </c>
      <c r="AB4" s="70"/>
      <c r="AC4" s="52"/>
      <c r="AD4" s="9" t="s">
        <v>1</v>
      </c>
      <c r="AE4" s="51" t="s">
        <v>8</v>
      </c>
      <c r="AF4" s="52"/>
      <c r="AG4" s="51" t="s">
        <v>9</v>
      </c>
      <c r="AH4" s="52"/>
      <c r="AI4" s="51" t="s">
        <v>10</v>
      </c>
      <c r="AJ4" s="52"/>
      <c r="AK4" s="40" t="s">
        <v>59</v>
      </c>
      <c r="AL4" s="42" t="s">
        <v>60</v>
      </c>
      <c r="AM4" s="44" t="s">
        <v>61</v>
      </c>
      <c r="AN4" s="46" t="s">
        <v>62</v>
      </c>
      <c r="AO4" s="5"/>
    </row>
    <row r="5" spans="1:41" s="6" customFormat="1" ht="45" customHeight="1" x14ac:dyDescent="0.25">
      <c r="A5" s="61"/>
      <c r="B5" s="63"/>
      <c r="C5" s="65"/>
      <c r="D5" s="67"/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69"/>
      <c r="L5" s="69"/>
      <c r="M5" s="69"/>
      <c r="N5" s="69"/>
      <c r="O5" s="50"/>
      <c r="P5" s="50"/>
      <c r="Q5" s="50"/>
      <c r="R5" s="50"/>
      <c r="S5" s="50"/>
      <c r="T5" s="50"/>
      <c r="U5" s="50"/>
      <c r="V5" s="50"/>
      <c r="W5" s="50"/>
      <c r="X5" s="27" t="s">
        <v>1</v>
      </c>
      <c r="Y5" s="27" t="s">
        <v>1</v>
      </c>
      <c r="Z5" s="41"/>
      <c r="AA5" s="27" t="s">
        <v>1</v>
      </c>
      <c r="AB5" s="27" t="s">
        <v>1</v>
      </c>
      <c r="AC5" s="27" t="s">
        <v>1</v>
      </c>
      <c r="AD5" s="27"/>
      <c r="AE5" s="27" t="s">
        <v>1</v>
      </c>
      <c r="AF5" s="27" t="s">
        <v>1</v>
      </c>
      <c r="AG5" s="27" t="s">
        <v>1</v>
      </c>
      <c r="AH5" s="27" t="s">
        <v>1</v>
      </c>
      <c r="AI5" s="27" t="s">
        <v>1</v>
      </c>
      <c r="AJ5" s="27" t="s">
        <v>1</v>
      </c>
      <c r="AK5" s="41"/>
      <c r="AL5" s="43"/>
      <c r="AM5" s="45"/>
      <c r="AN5" s="47"/>
      <c r="AO5" s="5"/>
    </row>
    <row r="6" spans="1:41" s="4" customFormat="1" x14ac:dyDescent="0.3">
      <c r="A6" s="18" t="s">
        <v>11</v>
      </c>
      <c r="B6" s="19" t="s">
        <v>55</v>
      </c>
      <c r="C6" s="18" t="s">
        <v>11</v>
      </c>
      <c r="D6" s="18"/>
      <c r="E6" s="20"/>
      <c r="F6" s="18"/>
      <c r="G6" s="18"/>
      <c r="H6" s="18"/>
      <c r="I6" s="18"/>
      <c r="J6" s="18"/>
      <c r="K6" s="18"/>
      <c r="L6" s="18"/>
      <c r="M6" s="18"/>
      <c r="N6" s="16">
        <v>0</v>
      </c>
      <c r="O6" s="16">
        <v>2297945</v>
      </c>
      <c r="P6" s="16">
        <v>4640590.5</v>
      </c>
      <c r="Q6" s="16">
        <v>6938535.5</v>
      </c>
      <c r="R6" s="16">
        <v>6938535.5</v>
      </c>
      <c r="S6" s="16">
        <v>6938535.5</v>
      </c>
      <c r="T6" s="16">
        <v>0</v>
      </c>
      <c r="U6" s="16">
        <v>0</v>
      </c>
      <c r="V6" s="16">
        <v>0</v>
      </c>
      <c r="W6" s="16">
        <v>0</v>
      </c>
      <c r="X6" s="16">
        <v>14593.69</v>
      </c>
      <c r="Y6" s="16">
        <v>4879987.92</v>
      </c>
      <c r="Z6" s="16">
        <v>4865394.2300000004</v>
      </c>
      <c r="AA6" s="16">
        <v>14593.69</v>
      </c>
      <c r="AB6" s="16">
        <v>4879987.92</v>
      </c>
      <c r="AC6" s="16">
        <v>4865394.2300000004</v>
      </c>
      <c r="AD6" s="16">
        <v>4865394.2300000004</v>
      </c>
      <c r="AE6" s="16">
        <v>2073141.27</v>
      </c>
      <c r="AF6" s="17">
        <v>0.701213423207246</v>
      </c>
      <c r="AG6" s="16">
        <v>2073141.27</v>
      </c>
      <c r="AH6" s="17">
        <v>0.701213423207246</v>
      </c>
      <c r="AI6" s="16">
        <v>0</v>
      </c>
      <c r="AJ6" s="17"/>
      <c r="AK6" s="10">
        <f>SUM(Z6/Q6)</f>
        <v>0.701213423207246</v>
      </c>
      <c r="AL6" s="29">
        <f>SUM(AL7+AL23)</f>
        <v>6607228.7700000005</v>
      </c>
      <c r="AM6" s="34">
        <f>SUM(AM7+AM23)</f>
        <v>3058104.6</v>
      </c>
      <c r="AN6" s="17">
        <f>SUM(AM6/AL6)</f>
        <v>0.46284224543355712</v>
      </c>
      <c r="AO6" s="3"/>
    </row>
    <row r="7" spans="1:41" s="4" customFormat="1" ht="31.2" outlineLevel="1" x14ac:dyDescent="0.3">
      <c r="A7" s="18" t="s">
        <v>12</v>
      </c>
      <c r="B7" s="19" t="s">
        <v>13</v>
      </c>
      <c r="C7" s="18" t="s">
        <v>12</v>
      </c>
      <c r="D7" s="18"/>
      <c r="E7" s="20"/>
      <c r="F7" s="18"/>
      <c r="G7" s="18"/>
      <c r="H7" s="18"/>
      <c r="I7" s="18"/>
      <c r="J7" s="18"/>
      <c r="K7" s="18"/>
      <c r="L7" s="18"/>
      <c r="M7" s="18"/>
      <c r="N7" s="16">
        <v>0</v>
      </c>
      <c r="O7" s="16">
        <v>748879</v>
      </c>
      <c r="P7" s="16">
        <v>352953.38</v>
      </c>
      <c r="Q7" s="16">
        <v>1101832.3799999999</v>
      </c>
      <c r="R7" s="16">
        <v>1101832.3799999999</v>
      </c>
      <c r="S7" s="16">
        <v>1101832.3799999999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590533.85</v>
      </c>
      <c r="Z7" s="16">
        <v>590533.85</v>
      </c>
      <c r="AA7" s="16">
        <v>0</v>
      </c>
      <c r="AB7" s="16">
        <v>590533.85</v>
      </c>
      <c r="AC7" s="16">
        <v>590533.85</v>
      </c>
      <c r="AD7" s="16">
        <v>590533.85</v>
      </c>
      <c r="AE7" s="16">
        <v>511298.53</v>
      </c>
      <c r="AF7" s="17">
        <v>0.5359561587761652</v>
      </c>
      <c r="AG7" s="16">
        <v>511298.53</v>
      </c>
      <c r="AH7" s="17">
        <v>0.5359561587761652</v>
      </c>
      <c r="AI7" s="16">
        <v>0</v>
      </c>
      <c r="AJ7" s="17"/>
      <c r="AK7" s="10">
        <f t="shared" ref="AK7:AK28" si="0">SUM(Z7/Q7)</f>
        <v>0.5359561587761652</v>
      </c>
      <c r="AL7" s="29">
        <f>SUM(AL8+AL10+AL12+AL17+AL19+AL21+AL22)</f>
        <v>770525.65</v>
      </c>
      <c r="AM7" s="34">
        <f>SUM(AM8+AM10+AM12+AM17+AM21+AM22)</f>
        <v>1026406</v>
      </c>
      <c r="AN7" s="17">
        <f t="shared" ref="AN7:AN28" si="1">SUM(AM7/AL7)</f>
        <v>1.332085440633936</v>
      </c>
      <c r="AO7" s="3"/>
    </row>
    <row r="8" spans="1:41" s="4" customFormat="1" outlineLevel="2" x14ac:dyDescent="0.3">
      <c r="A8" s="18" t="s">
        <v>14</v>
      </c>
      <c r="B8" s="19" t="s">
        <v>15</v>
      </c>
      <c r="C8" s="18" t="s">
        <v>14</v>
      </c>
      <c r="D8" s="18"/>
      <c r="E8" s="20"/>
      <c r="F8" s="18"/>
      <c r="G8" s="18"/>
      <c r="H8" s="18"/>
      <c r="I8" s="18"/>
      <c r="J8" s="18"/>
      <c r="K8" s="18"/>
      <c r="L8" s="18"/>
      <c r="M8" s="18"/>
      <c r="N8" s="16">
        <v>0</v>
      </c>
      <c r="O8" s="16">
        <v>11379</v>
      </c>
      <c r="P8" s="16">
        <v>0</v>
      </c>
      <c r="Q8" s="16">
        <v>11379</v>
      </c>
      <c r="R8" s="16">
        <v>11379</v>
      </c>
      <c r="S8" s="16">
        <v>11379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10909.17</v>
      </c>
      <c r="Z8" s="16">
        <v>10909.17</v>
      </c>
      <c r="AA8" s="16">
        <v>0</v>
      </c>
      <c r="AB8" s="16">
        <v>10909.17</v>
      </c>
      <c r="AC8" s="16">
        <v>10909.17</v>
      </c>
      <c r="AD8" s="16">
        <v>10909.17</v>
      </c>
      <c r="AE8" s="16">
        <v>469.83</v>
      </c>
      <c r="AF8" s="17">
        <v>0.95871078302135515</v>
      </c>
      <c r="AG8" s="16">
        <v>469.83</v>
      </c>
      <c r="AH8" s="17">
        <v>0.95871078302135515</v>
      </c>
      <c r="AI8" s="16">
        <v>0</v>
      </c>
      <c r="AJ8" s="17"/>
      <c r="AK8" s="10">
        <f t="shared" si="0"/>
        <v>0.95871078302135515</v>
      </c>
      <c r="AL8" s="29">
        <f>SUM(AL9)</f>
        <v>11379</v>
      </c>
      <c r="AM8" s="34">
        <f>SUM(AM9)</f>
        <v>13406</v>
      </c>
      <c r="AN8" s="17">
        <f t="shared" si="1"/>
        <v>1.1781351612619737</v>
      </c>
      <c r="AO8" s="3"/>
    </row>
    <row r="9" spans="1:41" outlineLevel="4" x14ac:dyDescent="0.3">
      <c r="A9" s="13" t="s">
        <v>16</v>
      </c>
      <c r="B9" s="14" t="s">
        <v>17</v>
      </c>
      <c r="C9" s="13" t="s">
        <v>16</v>
      </c>
      <c r="D9" s="13"/>
      <c r="E9" s="15"/>
      <c r="F9" s="13"/>
      <c r="G9" s="13"/>
      <c r="H9" s="13"/>
      <c r="I9" s="13"/>
      <c r="J9" s="13"/>
      <c r="K9" s="13"/>
      <c r="L9" s="13"/>
      <c r="M9" s="13"/>
      <c r="N9" s="21">
        <v>0</v>
      </c>
      <c r="O9" s="21">
        <v>11379</v>
      </c>
      <c r="P9" s="21">
        <v>0</v>
      </c>
      <c r="Q9" s="21">
        <v>11379</v>
      </c>
      <c r="R9" s="21">
        <v>11379</v>
      </c>
      <c r="S9" s="21">
        <v>11379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10909.17</v>
      </c>
      <c r="Z9" s="21">
        <v>10909.17</v>
      </c>
      <c r="AA9" s="21">
        <v>0</v>
      </c>
      <c r="AB9" s="21">
        <v>10909.17</v>
      </c>
      <c r="AC9" s="21">
        <v>10909.17</v>
      </c>
      <c r="AD9" s="21">
        <v>10909.17</v>
      </c>
      <c r="AE9" s="21">
        <v>469.83</v>
      </c>
      <c r="AF9" s="22">
        <v>0.95871078302135515</v>
      </c>
      <c r="AG9" s="21">
        <v>469.83</v>
      </c>
      <c r="AH9" s="22">
        <v>0.95871078302135515</v>
      </c>
      <c r="AI9" s="21">
        <v>0</v>
      </c>
      <c r="AJ9" s="22"/>
      <c r="AK9" s="33">
        <f t="shared" si="0"/>
        <v>0.95871078302135515</v>
      </c>
      <c r="AL9" s="30">
        <v>11379</v>
      </c>
      <c r="AM9" s="35">
        <v>13406</v>
      </c>
      <c r="AN9" s="17">
        <f t="shared" si="1"/>
        <v>1.1781351612619737</v>
      </c>
      <c r="AO9" s="1"/>
    </row>
    <row r="10" spans="1:41" s="4" customFormat="1" outlineLevel="2" x14ac:dyDescent="0.3">
      <c r="A10" s="18" t="s">
        <v>18</v>
      </c>
      <c r="B10" s="19" t="s">
        <v>19</v>
      </c>
      <c r="C10" s="18" t="s">
        <v>18</v>
      </c>
      <c r="D10" s="18"/>
      <c r="E10" s="20"/>
      <c r="F10" s="18"/>
      <c r="G10" s="18"/>
      <c r="H10" s="18"/>
      <c r="I10" s="18"/>
      <c r="J10" s="18"/>
      <c r="K10" s="18"/>
      <c r="L10" s="18"/>
      <c r="M10" s="18"/>
      <c r="N10" s="16">
        <v>0</v>
      </c>
      <c r="O10" s="16">
        <v>15000</v>
      </c>
      <c r="P10" s="16">
        <v>14891</v>
      </c>
      <c r="Q10" s="16">
        <v>29891</v>
      </c>
      <c r="R10" s="16">
        <v>29891</v>
      </c>
      <c r="S10" s="16">
        <v>29891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26961</v>
      </c>
      <c r="Z10" s="16">
        <v>26961</v>
      </c>
      <c r="AA10" s="16">
        <v>0</v>
      </c>
      <c r="AB10" s="16">
        <v>26961</v>
      </c>
      <c r="AC10" s="16">
        <v>26961</v>
      </c>
      <c r="AD10" s="16">
        <v>26961</v>
      </c>
      <c r="AE10" s="16">
        <v>2930</v>
      </c>
      <c r="AF10" s="17">
        <v>0.90197718376768932</v>
      </c>
      <c r="AG10" s="16">
        <v>2930</v>
      </c>
      <c r="AH10" s="17">
        <v>0.90197718376768932</v>
      </c>
      <c r="AI10" s="16">
        <v>0</v>
      </c>
      <c r="AJ10" s="17"/>
      <c r="AK10" s="10">
        <f t="shared" si="0"/>
        <v>0.90197718376768932</v>
      </c>
      <c r="AL10" s="29">
        <f>SUM(AL11)</f>
        <v>26961</v>
      </c>
      <c r="AM10" s="34">
        <f>SUM(AM11)</f>
        <v>30000</v>
      </c>
      <c r="AN10" s="17">
        <f t="shared" si="1"/>
        <v>1.1127183709803048</v>
      </c>
      <c r="AO10" s="3"/>
    </row>
    <row r="11" spans="1:41" ht="46.8" outlineLevel="4" x14ac:dyDescent="0.3">
      <c r="A11" s="13" t="s">
        <v>20</v>
      </c>
      <c r="B11" s="14" t="s">
        <v>21</v>
      </c>
      <c r="C11" s="13" t="s">
        <v>20</v>
      </c>
      <c r="D11" s="13"/>
      <c r="E11" s="15"/>
      <c r="F11" s="13"/>
      <c r="G11" s="13"/>
      <c r="H11" s="13"/>
      <c r="I11" s="13"/>
      <c r="J11" s="13"/>
      <c r="K11" s="13"/>
      <c r="L11" s="13"/>
      <c r="M11" s="13"/>
      <c r="N11" s="21">
        <v>0</v>
      </c>
      <c r="O11" s="21">
        <v>15000</v>
      </c>
      <c r="P11" s="21">
        <v>14891</v>
      </c>
      <c r="Q11" s="21">
        <v>29891</v>
      </c>
      <c r="R11" s="21">
        <v>29891</v>
      </c>
      <c r="S11" s="21">
        <v>29891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26961</v>
      </c>
      <c r="Z11" s="21">
        <v>26961</v>
      </c>
      <c r="AA11" s="21">
        <v>0</v>
      </c>
      <c r="AB11" s="21">
        <v>26961</v>
      </c>
      <c r="AC11" s="21">
        <v>26961</v>
      </c>
      <c r="AD11" s="21">
        <v>26961</v>
      </c>
      <c r="AE11" s="21">
        <v>2930</v>
      </c>
      <c r="AF11" s="22">
        <v>0.90197718376768932</v>
      </c>
      <c r="AG11" s="21">
        <v>2930</v>
      </c>
      <c r="AH11" s="22">
        <v>0.90197718376768932</v>
      </c>
      <c r="AI11" s="21">
        <v>0</v>
      </c>
      <c r="AJ11" s="22"/>
      <c r="AK11" s="33">
        <f t="shared" si="0"/>
        <v>0.90197718376768932</v>
      </c>
      <c r="AL11" s="30">
        <v>26961</v>
      </c>
      <c r="AM11" s="35">
        <v>30000</v>
      </c>
      <c r="AN11" s="17">
        <f t="shared" si="1"/>
        <v>1.1127183709803048</v>
      </c>
      <c r="AO11" s="1"/>
    </row>
    <row r="12" spans="1:41" s="4" customFormat="1" outlineLevel="2" x14ac:dyDescent="0.3">
      <c r="A12" s="18" t="s">
        <v>22</v>
      </c>
      <c r="B12" s="19" t="s">
        <v>23</v>
      </c>
      <c r="C12" s="18" t="s">
        <v>22</v>
      </c>
      <c r="D12" s="18"/>
      <c r="E12" s="20"/>
      <c r="F12" s="18"/>
      <c r="G12" s="18"/>
      <c r="H12" s="18"/>
      <c r="I12" s="18"/>
      <c r="J12" s="18"/>
      <c r="K12" s="18"/>
      <c r="L12" s="18"/>
      <c r="M12" s="18"/>
      <c r="N12" s="16">
        <v>0</v>
      </c>
      <c r="O12" s="16">
        <v>706000</v>
      </c>
      <c r="P12" s="16">
        <v>26185.65</v>
      </c>
      <c r="Q12" s="16">
        <v>732185.65</v>
      </c>
      <c r="R12" s="16">
        <v>732185.65</v>
      </c>
      <c r="S12" s="16">
        <v>732185.65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504970.45</v>
      </c>
      <c r="Z12" s="16">
        <v>504970.45</v>
      </c>
      <c r="AA12" s="16">
        <v>0</v>
      </c>
      <c r="AB12" s="16">
        <v>504970.45</v>
      </c>
      <c r="AC12" s="16">
        <v>504970.45</v>
      </c>
      <c r="AD12" s="16">
        <v>504970.45</v>
      </c>
      <c r="AE12" s="16">
        <v>227215.2</v>
      </c>
      <c r="AF12" s="17">
        <v>0.68967542589778974</v>
      </c>
      <c r="AG12" s="16">
        <v>227215.2</v>
      </c>
      <c r="AH12" s="17">
        <v>0.68967542589778974</v>
      </c>
      <c r="AI12" s="16">
        <v>0</v>
      </c>
      <c r="AJ12" s="17"/>
      <c r="AK12" s="10">
        <f t="shared" si="0"/>
        <v>0.68967542589778974</v>
      </c>
      <c r="AL12" s="29">
        <f>SUM(AL13+AL14)</f>
        <v>732185.65</v>
      </c>
      <c r="AM12" s="34">
        <f>SUM(AM13+AM14)</f>
        <v>966000</v>
      </c>
      <c r="AN12" s="17">
        <f t="shared" si="1"/>
        <v>1.3193375204772178</v>
      </c>
      <c r="AO12" s="3"/>
    </row>
    <row r="13" spans="1:41" outlineLevel="4" x14ac:dyDescent="0.3">
      <c r="A13" s="13" t="s">
        <v>24</v>
      </c>
      <c r="B13" s="14" t="s">
        <v>25</v>
      </c>
      <c r="C13" s="13" t="s">
        <v>24</v>
      </c>
      <c r="D13" s="13"/>
      <c r="E13" s="15"/>
      <c r="F13" s="13"/>
      <c r="G13" s="13"/>
      <c r="H13" s="13"/>
      <c r="I13" s="13"/>
      <c r="J13" s="13"/>
      <c r="K13" s="13"/>
      <c r="L13" s="13"/>
      <c r="M13" s="13"/>
      <c r="N13" s="21">
        <v>0</v>
      </c>
      <c r="O13" s="21">
        <v>140000</v>
      </c>
      <c r="P13" s="21">
        <v>0</v>
      </c>
      <c r="Q13" s="21">
        <v>140000</v>
      </c>
      <c r="R13" s="21">
        <v>140000</v>
      </c>
      <c r="S13" s="21">
        <v>140000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53884.44</v>
      </c>
      <c r="Z13" s="21">
        <v>53884.44</v>
      </c>
      <c r="AA13" s="21">
        <v>0</v>
      </c>
      <c r="AB13" s="21">
        <v>53884.44</v>
      </c>
      <c r="AC13" s="21">
        <v>53884.44</v>
      </c>
      <c r="AD13" s="21">
        <v>53884.44</v>
      </c>
      <c r="AE13" s="21">
        <v>86115.56</v>
      </c>
      <c r="AF13" s="22">
        <v>0.38488885714285714</v>
      </c>
      <c r="AG13" s="21">
        <v>86115.56</v>
      </c>
      <c r="AH13" s="22">
        <v>0.38488885714285714</v>
      </c>
      <c r="AI13" s="21">
        <v>0</v>
      </c>
      <c r="AJ13" s="22"/>
      <c r="AK13" s="33">
        <f t="shared" si="0"/>
        <v>0.38488885714285714</v>
      </c>
      <c r="AL13" s="30">
        <v>140000</v>
      </c>
      <c r="AM13" s="35">
        <v>203000</v>
      </c>
      <c r="AN13" s="17">
        <f t="shared" si="1"/>
        <v>1.45</v>
      </c>
      <c r="AO13" s="1"/>
    </row>
    <row r="14" spans="1:41" outlineLevel="4" x14ac:dyDescent="0.3">
      <c r="A14" s="13" t="s">
        <v>26</v>
      </c>
      <c r="B14" s="14" t="s">
        <v>27</v>
      </c>
      <c r="C14" s="13" t="s">
        <v>26</v>
      </c>
      <c r="D14" s="13"/>
      <c r="E14" s="15"/>
      <c r="F14" s="13"/>
      <c r="G14" s="13"/>
      <c r="H14" s="13"/>
      <c r="I14" s="13"/>
      <c r="J14" s="13"/>
      <c r="K14" s="13"/>
      <c r="L14" s="13"/>
      <c r="M14" s="13"/>
      <c r="N14" s="21">
        <v>0</v>
      </c>
      <c r="O14" s="21">
        <v>566000</v>
      </c>
      <c r="P14" s="21">
        <v>26185.65</v>
      </c>
      <c r="Q14" s="21">
        <v>592185.65</v>
      </c>
      <c r="R14" s="21">
        <v>592185.65</v>
      </c>
      <c r="S14" s="21">
        <v>592185.65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451086.01</v>
      </c>
      <c r="Z14" s="21">
        <v>451086.01</v>
      </c>
      <c r="AA14" s="21">
        <v>0</v>
      </c>
      <c r="AB14" s="21">
        <v>451086.01</v>
      </c>
      <c r="AC14" s="21">
        <v>451086.01</v>
      </c>
      <c r="AD14" s="21">
        <v>451086.01</v>
      </c>
      <c r="AE14" s="21">
        <v>141099.64000000001</v>
      </c>
      <c r="AF14" s="22">
        <v>0.76173073427226745</v>
      </c>
      <c r="AG14" s="21">
        <v>141099.64000000001</v>
      </c>
      <c r="AH14" s="22">
        <v>0.76173073427226745</v>
      </c>
      <c r="AI14" s="21">
        <v>0</v>
      </c>
      <c r="AJ14" s="22"/>
      <c r="AK14" s="33">
        <f t="shared" si="0"/>
        <v>0.76173073427226745</v>
      </c>
      <c r="AL14" s="30">
        <f>SUM(AL15+AL16)</f>
        <v>592185.65</v>
      </c>
      <c r="AM14" s="35">
        <f>SUM(AM15+AM16)</f>
        <v>763000</v>
      </c>
      <c r="AN14" s="17">
        <f t="shared" si="1"/>
        <v>1.2884472968907639</v>
      </c>
      <c r="AO14" s="1"/>
    </row>
    <row r="15" spans="1:41" outlineLevel="5" x14ac:dyDescent="0.3">
      <c r="A15" s="13" t="s">
        <v>28</v>
      </c>
      <c r="B15" s="14" t="s">
        <v>29</v>
      </c>
      <c r="C15" s="13" t="s">
        <v>28</v>
      </c>
      <c r="D15" s="13"/>
      <c r="E15" s="15"/>
      <c r="F15" s="13"/>
      <c r="G15" s="13"/>
      <c r="H15" s="13"/>
      <c r="I15" s="13"/>
      <c r="J15" s="13"/>
      <c r="K15" s="13"/>
      <c r="L15" s="13"/>
      <c r="M15" s="13"/>
      <c r="N15" s="21">
        <v>0</v>
      </c>
      <c r="O15" s="21">
        <v>36000</v>
      </c>
      <c r="P15" s="21">
        <v>26185.65</v>
      </c>
      <c r="Q15" s="21">
        <v>62185.65</v>
      </c>
      <c r="R15" s="21">
        <v>62185.65</v>
      </c>
      <c r="S15" s="21">
        <v>62185.65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62185.65</v>
      </c>
      <c r="Z15" s="21">
        <v>62185.65</v>
      </c>
      <c r="AA15" s="21">
        <v>0</v>
      </c>
      <c r="AB15" s="21">
        <v>62185.65</v>
      </c>
      <c r="AC15" s="21">
        <v>62185.65</v>
      </c>
      <c r="AD15" s="21">
        <v>62185.65</v>
      </c>
      <c r="AE15" s="21">
        <v>0</v>
      </c>
      <c r="AF15" s="22">
        <v>1</v>
      </c>
      <c r="AG15" s="21">
        <v>0</v>
      </c>
      <c r="AH15" s="22">
        <v>1</v>
      </c>
      <c r="AI15" s="21">
        <v>0</v>
      </c>
      <c r="AJ15" s="22"/>
      <c r="AK15" s="33">
        <f t="shared" si="0"/>
        <v>1</v>
      </c>
      <c r="AL15" s="30">
        <v>62185.65</v>
      </c>
      <c r="AM15" s="35">
        <v>63000</v>
      </c>
      <c r="AN15" s="17">
        <f t="shared" si="1"/>
        <v>1.0130954649505151</v>
      </c>
      <c r="AO15" s="1"/>
    </row>
    <row r="16" spans="1:41" outlineLevel="5" x14ac:dyDescent="0.3">
      <c r="A16" s="13" t="s">
        <v>30</v>
      </c>
      <c r="B16" s="14" t="s">
        <v>31</v>
      </c>
      <c r="C16" s="13" t="s">
        <v>30</v>
      </c>
      <c r="D16" s="13"/>
      <c r="E16" s="15"/>
      <c r="F16" s="13"/>
      <c r="G16" s="13"/>
      <c r="H16" s="13"/>
      <c r="I16" s="13"/>
      <c r="J16" s="13"/>
      <c r="K16" s="13"/>
      <c r="L16" s="13"/>
      <c r="M16" s="13"/>
      <c r="N16" s="21">
        <v>0</v>
      </c>
      <c r="O16" s="21">
        <v>530000</v>
      </c>
      <c r="P16" s="21">
        <v>0</v>
      </c>
      <c r="Q16" s="21">
        <v>530000</v>
      </c>
      <c r="R16" s="21">
        <v>530000</v>
      </c>
      <c r="S16" s="21">
        <v>530000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388900.36</v>
      </c>
      <c r="Z16" s="21">
        <v>388900.36</v>
      </c>
      <c r="AA16" s="21">
        <v>0</v>
      </c>
      <c r="AB16" s="21">
        <v>388900.36</v>
      </c>
      <c r="AC16" s="21">
        <v>388900.36</v>
      </c>
      <c r="AD16" s="21">
        <v>388900.36</v>
      </c>
      <c r="AE16" s="21">
        <v>141099.64000000001</v>
      </c>
      <c r="AF16" s="22">
        <v>0.73377426415094338</v>
      </c>
      <c r="AG16" s="21">
        <v>141099.64000000001</v>
      </c>
      <c r="AH16" s="22">
        <v>0.73377426415094338</v>
      </c>
      <c r="AI16" s="21">
        <v>0</v>
      </c>
      <c r="AJ16" s="22"/>
      <c r="AK16" s="33">
        <f t="shared" si="0"/>
        <v>0.73377426415094338</v>
      </c>
      <c r="AL16" s="30">
        <v>530000</v>
      </c>
      <c r="AM16" s="35">
        <v>700000</v>
      </c>
      <c r="AN16" s="17">
        <f t="shared" si="1"/>
        <v>1.320754716981132</v>
      </c>
      <c r="AO16" s="1"/>
    </row>
    <row r="17" spans="1:41" s="4" customFormat="1" outlineLevel="2" x14ac:dyDescent="0.3">
      <c r="A17" s="18" t="s">
        <v>49</v>
      </c>
      <c r="B17" s="19" t="s">
        <v>50</v>
      </c>
      <c r="C17" s="18" t="s">
        <v>49</v>
      </c>
      <c r="D17" s="18"/>
      <c r="E17" s="20"/>
      <c r="F17" s="18"/>
      <c r="G17" s="18"/>
      <c r="H17" s="18"/>
      <c r="I17" s="18"/>
      <c r="J17" s="18"/>
      <c r="K17" s="18"/>
      <c r="L17" s="18"/>
      <c r="M17" s="18"/>
      <c r="N17" s="16">
        <v>0</v>
      </c>
      <c r="O17" s="16">
        <v>1000</v>
      </c>
      <c r="P17" s="16">
        <v>0</v>
      </c>
      <c r="Q17" s="16">
        <v>1000</v>
      </c>
      <c r="R17" s="16">
        <v>1000</v>
      </c>
      <c r="S17" s="16">
        <v>1000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1000</v>
      </c>
      <c r="AF17" s="17">
        <v>0</v>
      </c>
      <c r="AG17" s="16">
        <v>1000</v>
      </c>
      <c r="AH17" s="17">
        <v>0</v>
      </c>
      <c r="AI17" s="16">
        <v>0</v>
      </c>
      <c r="AJ17" s="17"/>
      <c r="AK17" s="10">
        <f t="shared" si="0"/>
        <v>0</v>
      </c>
      <c r="AL17" s="29">
        <f>SUM(AL18)</f>
        <v>0</v>
      </c>
      <c r="AM17" s="34">
        <f>SUM(AM18)</f>
        <v>1000</v>
      </c>
      <c r="AN17" s="17"/>
      <c r="AO17" s="3"/>
    </row>
    <row r="18" spans="1:41" ht="109.2" outlineLevel="7" x14ac:dyDescent="0.3">
      <c r="A18" s="13" t="s">
        <v>53</v>
      </c>
      <c r="B18" s="14" t="s">
        <v>54</v>
      </c>
      <c r="C18" s="13" t="s">
        <v>53</v>
      </c>
      <c r="D18" s="13"/>
      <c r="E18" s="15"/>
      <c r="F18" s="13"/>
      <c r="G18" s="13"/>
      <c r="H18" s="13"/>
      <c r="I18" s="13"/>
      <c r="J18" s="13"/>
      <c r="K18" s="13"/>
      <c r="L18" s="13"/>
      <c r="M18" s="13"/>
      <c r="N18" s="21">
        <v>0</v>
      </c>
      <c r="O18" s="21">
        <v>1000</v>
      </c>
      <c r="P18" s="21">
        <v>0</v>
      </c>
      <c r="Q18" s="21">
        <v>1000</v>
      </c>
      <c r="R18" s="21">
        <v>1000</v>
      </c>
      <c r="S18" s="21">
        <v>1000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21">
        <v>0</v>
      </c>
      <c r="AD18" s="21">
        <v>0</v>
      </c>
      <c r="AE18" s="21">
        <v>1000</v>
      </c>
      <c r="AF18" s="22">
        <v>0</v>
      </c>
      <c r="AG18" s="21">
        <v>1000</v>
      </c>
      <c r="AH18" s="22">
        <v>0</v>
      </c>
      <c r="AI18" s="21">
        <v>0</v>
      </c>
      <c r="AJ18" s="22"/>
      <c r="AK18" s="33">
        <f t="shared" si="0"/>
        <v>0</v>
      </c>
      <c r="AL18" s="30"/>
      <c r="AM18" s="35">
        <v>1000</v>
      </c>
      <c r="AN18" s="17"/>
      <c r="AO18" s="1"/>
    </row>
    <row r="19" spans="1:41" s="4" customFormat="1" ht="62.4" outlineLevel="2" x14ac:dyDescent="0.3">
      <c r="A19" s="18" t="s">
        <v>32</v>
      </c>
      <c r="B19" s="19" t="s">
        <v>33</v>
      </c>
      <c r="C19" s="18" t="s">
        <v>32</v>
      </c>
      <c r="D19" s="18"/>
      <c r="E19" s="20"/>
      <c r="F19" s="18"/>
      <c r="G19" s="18"/>
      <c r="H19" s="18"/>
      <c r="I19" s="18"/>
      <c r="J19" s="18"/>
      <c r="K19" s="18"/>
      <c r="L19" s="18"/>
      <c r="M19" s="18"/>
      <c r="N19" s="16">
        <v>0</v>
      </c>
      <c r="O19" s="16">
        <v>0</v>
      </c>
      <c r="P19" s="16">
        <v>-1647.26</v>
      </c>
      <c r="Q19" s="16">
        <v>-1647.26</v>
      </c>
      <c r="R19" s="16">
        <v>-1647.26</v>
      </c>
      <c r="S19" s="16">
        <v>-1647.26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-1647.26</v>
      </c>
      <c r="Z19" s="16">
        <v>-1647.26</v>
      </c>
      <c r="AA19" s="16">
        <v>0</v>
      </c>
      <c r="AB19" s="16">
        <v>-1647.26</v>
      </c>
      <c r="AC19" s="16">
        <v>-1647.26</v>
      </c>
      <c r="AD19" s="16">
        <v>-1647.26</v>
      </c>
      <c r="AE19" s="16">
        <v>0</v>
      </c>
      <c r="AF19" s="17">
        <v>1</v>
      </c>
      <c r="AG19" s="16">
        <v>0</v>
      </c>
      <c r="AH19" s="17">
        <v>1</v>
      </c>
      <c r="AI19" s="16">
        <v>0</v>
      </c>
      <c r="AJ19" s="17"/>
      <c r="AK19" s="10">
        <f t="shared" si="0"/>
        <v>1</v>
      </c>
      <c r="AL19" s="29">
        <f>SUM(AL20)</f>
        <v>0</v>
      </c>
      <c r="AM19" s="34">
        <f>SUM(AM20)</f>
        <v>0</v>
      </c>
      <c r="AN19" s="17"/>
      <c r="AO19" s="3"/>
    </row>
    <row r="20" spans="1:41" outlineLevel="4" x14ac:dyDescent="0.3">
      <c r="A20" s="13" t="s">
        <v>34</v>
      </c>
      <c r="B20" s="14" t="s">
        <v>35</v>
      </c>
      <c r="C20" s="13" t="s">
        <v>34</v>
      </c>
      <c r="D20" s="13"/>
      <c r="E20" s="15"/>
      <c r="F20" s="13"/>
      <c r="G20" s="13"/>
      <c r="H20" s="13"/>
      <c r="I20" s="13"/>
      <c r="J20" s="13"/>
      <c r="K20" s="13"/>
      <c r="L20" s="13"/>
      <c r="M20" s="13"/>
      <c r="N20" s="21">
        <v>0</v>
      </c>
      <c r="O20" s="21">
        <v>0</v>
      </c>
      <c r="P20" s="21">
        <v>-1647.26</v>
      </c>
      <c r="Q20" s="21">
        <v>-1647.26</v>
      </c>
      <c r="R20" s="21">
        <v>-1647.26</v>
      </c>
      <c r="S20" s="21">
        <v>-1647.26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-1647.26</v>
      </c>
      <c r="Z20" s="21">
        <v>-1647.26</v>
      </c>
      <c r="AA20" s="21">
        <v>0</v>
      </c>
      <c r="AB20" s="21">
        <v>-1647.26</v>
      </c>
      <c r="AC20" s="21">
        <v>-1647.26</v>
      </c>
      <c r="AD20" s="21">
        <v>-1647.26</v>
      </c>
      <c r="AE20" s="21">
        <v>0</v>
      </c>
      <c r="AF20" s="22">
        <v>1</v>
      </c>
      <c r="AG20" s="21">
        <v>0</v>
      </c>
      <c r="AH20" s="22">
        <v>1</v>
      </c>
      <c r="AI20" s="21">
        <v>0</v>
      </c>
      <c r="AJ20" s="22"/>
      <c r="AK20" s="33">
        <f t="shared" si="0"/>
        <v>1</v>
      </c>
      <c r="AL20" s="30"/>
      <c r="AM20" s="35"/>
      <c r="AN20" s="17"/>
      <c r="AO20" s="1"/>
    </row>
    <row r="21" spans="1:41" s="4" customFormat="1" ht="31.2" outlineLevel="2" x14ac:dyDescent="0.3">
      <c r="A21" s="18" t="s">
        <v>36</v>
      </c>
      <c r="B21" s="19" t="s">
        <v>37</v>
      </c>
      <c r="C21" s="18" t="s">
        <v>36</v>
      </c>
      <c r="D21" s="18"/>
      <c r="E21" s="20"/>
      <c r="F21" s="18"/>
      <c r="G21" s="18"/>
      <c r="H21" s="18"/>
      <c r="I21" s="18"/>
      <c r="J21" s="18"/>
      <c r="K21" s="18"/>
      <c r="L21" s="18"/>
      <c r="M21" s="18"/>
      <c r="N21" s="16">
        <v>0</v>
      </c>
      <c r="O21" s="16">
        <v>500</v>
      </c>
      <c r="P21" s="16">
        <v>48840.49</v>
      </c>
      <c r="Q21" s="16">
        <v>49340.49</v>
      </c>
      <c r="R21" s="16">
        <v>49340.49</v>
      </c>
      <c r="S21" s="16">
        <v>49340.49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49340.49</v>
      </c>
      <c r="Z21" s="16">
        <v>49340.49</v>
      </c>
      <c r="AA21" s="16">
        <v>0</v>
      </c>
      <c r="AB21" s="16">
        <v>49340.49</v>
      </c>
      <c r="AC21" s="16">
        <v>49340.49</v>
      </c>
      <c r="AD21" s="16">
        <v>49340.49</v>
      </c>
      <c r="AE21" s="16">
        <v>0</v>
      </c>
      <c r="AF21" s="17">
        <v>1</v>
      </c>
      <c r="AG21" s="16">
        <v>0</v>
      </c>
      <c r="AH21" s="17">
        <v>1</v>
      </c>
      <c r="AI21" s="16">
        <v>0</v>
      </c>
      <c r="AJ21" s="17"/>
      <c r="AK21" s="10">
        <f t="shared" si="0"/>
        <v>1</v>
      </c>
      <c r="AL21" s="29"/>
      <c r="AM21" s="34">
        <v>1000</v>
      </c>
      <c r="AN21" s="17"/>
      <c r="AO21" s="3"/>
    </row>
    <row r="22" spans="1:41" s="4" customFormat="1" outlineLevel="2" x14ac:dyDescent="0.3">
      <c r="A22" s="18" t="s">
        <v>38</v>
      </c>
      <c r="B22" s="19" t="s">
        <v>39</v>
      </c>
      <c r="C22" s="18" t="s">
        <v>38</v>
      </c>
      <c r="D22" s="18"/>
      <c r="E22" s="20"/>
      <c r="F22" s="18"/>
      <c r="G22" s="18"/>
      <c r="H22" s="18"/>
      <c r="I22" s="18"/>
      <c r="J22" s="18"/>
      <c r="K22" s="18"/>
      <c r="L22" s="18"/>
      <c r="M22" s="18"/>
      <c r="N22" s="16">
        <v>0</v>
      </c>
      <c r="O22" s="16">
        <v>15000</v>
      </c>
      <c r="P22" s="16">
        <v>264683.5</v>
      </c>
      <c r="Q22" s="16">
        <v>279683.5</v>
      </c>
      <c r="R22" s="16">
        <v>279683.5</v>
      </c>
      <c r="S22" s="16">
        <v>279683.5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279683.5</v>
      </c>
      <c r="AF22" s="17">
        <v>0</v>
      </c>
      <c r="AG22" s="16">
        <v>279683.5</v>
      </c>
      <c r="AH22" s="17">
        <v>0</v>
      </c>
      <c r="AI22" s="16">
        <v>0</v>
      </c>
      <c r="AJ22" s="17"/>
      <c r="AK22" s="33">
        <f t="shared" si="0"/>
        <v>0</v>
      </c>
      <c r="AL22" s="29"/>
      <c r="AM22" s="34">
        <v>15000</v>
      </c>
      <c r="AN22" s="17"/>
      <c r="AO22" s="3"/>
    </row>
    <row r="23" spans="1:41" s="4" customFormat="1" outlineLevel="1" x14ac:dyDescent="0.3">
      <c r="A23" s="18" t="s">
        <v>40</v>
      </c>
      <c r="B23" s="19" t="s">
        <v>41</v>
      </c>
      <c r="C23" s="18" t="s">
        <v>40</v>
      </c>
      <c r="D23" s="18"/>
      <c r="E23" s="20"/>
      <c r="F23" s="18"/>
      <c r="G23" s="18"/>
      <c r="H23" s="18"/>
      <c r="I23" s="18"/>
      <c r="J23" s="18"/>
      <c r="K23" s="18"/>
      <c r="L23" s="18"/>
      <c r="M23" s="18"/>
      <c r="N23" s="16">
        <v>0</v>
      </c>
      <c r="O23" s="16">
        <v>1549066</v>
      </c>
      <c r="P23" s="16">
        <v>4287637.12</v>
      </c>
      <c r="Q23" s="16">
        <v>5836703.1200000001</v>
      </c>
      <c r="R23" s="16">
        <v>5836703.1200000001</v>
      </c>
      <c r="S23" s="16">
        <v>5836703.1200000001</v>
      </c>
      <c r="T23" s="16">
        <v>0</v>
      </c>
      <c r="U23" s="16">
        <v>0</v>
      </c>
      <c r="V23" s="16">
        <v>0</v>
      </c>
      <c r="W23" s="16">
        <v>0</v>
      </c>
      <c r="X23" s="16">
        <v>14593.69</v>
      </c>
      <c r="Y23" s="16">
        <v>4289454.07</v>
      </c>
      <c r="Z23" s="16">
        <v>4274860.38</v>
      </c>
      <c r="AA23" s="16">
        <v>14593.69</v>
      </c>
      <c r="AB23" s="16">
        <v>4289454.07</v>
      </c>
      <c r="AC23" s="16">
        <v>4274860.38</v>
      </c>
      <c r="AD23" s="16">
        <v>4274860.38</v>
      </c>
      <c r="AE23" s="16">
        <v>1561842.74</v>
      </c>
      <c r="AF23" s="17">
        <v>0.73241011100115716</v>
      </c>
      <c r="AG23" s="16">
        <v>1561842.74</v>
      </c>
      <c r="AH23" s="17">
        <v>0.73241011100115716</v>
      </c>
      <c r="AI23" s="16">
        <v>0</v>
      </c>
      <c r="AJ23" s="17"/>
      <c r="AK23" s="10">
        <f t="shared" si="0"/>
        <v>0.73241011100115705</v>
      </c>
      <c r="AL23" s="29">
        <f>SUM(AL24:AL27)</f>
        <v>5836703.1200000001</v>
      </c>
      <c r="AM23" s="34">
        <f>SUM(AM24:AM27)</f>
        <v>2031698.6</v>
      </c>
      <c r="AN23" s="17">
        <f t="shared" si="1"/>
        <v>0.3480901046753942</v>
      </c>
      <c r="AO23" s="3"/>
    </row>
    <row r="24" spans="1:41" ht="31.2" outlineLevel="3" x14ac:dyDescent="0.3">
      <c r="A24" s="13" t="s">
        <v>42</v>
      </c>
      <c r="B24" s="14" t="s">
        <v>43</v>
      </c>
      <c r="C24" s="13" t="s">
        <v>42</v>
      </c>
      <c r="D24" s="13"/>
      <c r="E24" s="15"/>
      <c r="F24" s="13"/>
      <c r="G24" s="13"/>
      <c r="H24" s="13"/>
      <c r="I24" s="13"/>
      <c r="J24" s="13"/>
      <c r="K24" s="13"/>
      <c r="L24" s="13"/>
      <c r="M24" s="13"/>
      <c r="N24" s="21">
        <v>0</v>
      </c>
      <c r="O24" s="21">
        <v>1372726</v>
      </c>
      <c r="P24" s="21">
        <v>124496</v>
      </c>
      <c r="Q24" s="21">
        <v>1497222</v>
      </c>
      <c r="R24" s="21">
        <v>1497222</v>
      </c>
      <c r="S24" s="21">
        <v>1497222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1382828</v>
      </c>
      <c r="Z24" s="21">
        <v>1382828</v>
      </c>
      <c r="AA24" s="21">
        <v>0</v>
      </c>
      <c r="AB24" s="21">
        <v>1382828</v>
      </c>
      <c r="AC24" s="21">
        <v>1382828</v>
      </c>
      <c r="AD24" s="21">
        <v>1382828</v>
      </c>
      <c r="AE24" s="21">
        <v>114394</v>
      </c>
      <c r="AF24" s="22">
        <v>0.92359583281570801</v>
      </c>
      <c r="AG24" s="21">
        <v>114394</v>
      </c>
      <c r="AH24" s="22">
        <v>0.92359583281570801</v>
      </c>
      <c r="AI24" s="21">
        <v>0</v>
      </c>
      <c r="AJ24" s="22"/>
      <c r="AK24" s="33">
        <f t="shared" si="0"/>
        <v>0.92359583281570801</v>
      </c>
      <c r="AL24" s="21">
        <v>1497222</v>
      </c>
      <c r="AM24" s="35">
        <v>1428834</v>
      </c>
      <c r="AN24" s="17">
        <f t="shared" si="1"/>
        <v>0.95432340694967077</v>
      </c>
      <c r="AO24" s="1"/>
    </row>
    <row r="25" spans="1:41" ht="46.8" outlineLevel="3" x14ac:dyDescent="0.3">
      <c r="A25" s="13" t="s">
        <v>44</v>
      </c>
      <c r="B25" s="14" t="s">
        <v>45</v>
      </c>
      <c r="C25" s="13" t="s">
        <v>44</v>
      </c>
      <c r="D25" s="13"/>
      <c r="E25" s="15"/>
      <c r="F25" s="13"/>
      <c r="G25" s="13"/>
      <c r="H25" s="13"/>
      <c r="I25" s="13"/>
      <c r="J25" s="13"/>
      <c r="K25" s="13"/>
      <c r="L25" s="13"/>
      <c r="M25" s="13"/>
      <c r="N25" s="21">
        <v>0</v>
      </c>
      <c r="O25" s="21">
        <v>0</v>
      </c>
      <c r="P25" s="21">
        <v>610178.12</v>
      </c>
      <c r="Q25" s="21">
        <v>610178.12</v>
      </c>
      <c r="R25" s="21">
        <v>610178.12</v>
      </c>
      <c r="S25" s="21">
        <v>610178.12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610178.12</v>
      </c>
      <c r="AF25" s="22">
        <v>0</v>
      </c>
      <c r="AG25" s="21">
        <v>610178.12</v>
      </c>
      <c r="AH25" s="22">
        <v>0</v>
      </c>
      <c r="AI25" s="21">
        <v>0</v>
      </c>
      <c r="AJ25" s="22"/>
      <c r="AK25" s="33">
        <f t="shared" si="0"/>
        <v>0</v>
      </c>
      <c r="AL25" s="30">
        <v>610178.12</v>
      </c>
      <c r="AM25" s="35">
        <v>264428.59999999998</v>
      </c>
      <c r="AN25" s="17">
        <f t="shared" si="1"/>
        <v>0.43336296621058779</v>
      </c>
      <c r="AO25" s="1"/>
    </row>
    <row r="26" spans="1:41" ht="31.2" outlineLevel="3" x14ac:dyDescent="0.3">
      <c r="A26" s="13" t="s">
        <v>51</v>
      </c>
      <c r="B26" s="14" t="s">
        <v>52</v>
      </c>
      <c r="C26" s="13" t="s">
        <v>51</v>
      </c>
      <c r="D26" s="13"/>
      <c r="E26" s="15"/>
      <c r="F26" s="13"/>
      <c r="G26" s="13"/>
      <c r="H26" s="13"/>
      <c r="I26" s="13"/>
      <c r="J26" s="13"/>
      <c r="K26" s="13"/>
      <c r="L26" s="13"/>
      <c r="M26" s="13"/>
      <c r="N26" s="21">
        <v>0</v>
      </c>
      <c r="O26" s="21">
        <v>63200</v>
      </c>
      <c r="P26" s="21">
        <v>0</v>
      </c>
      <c r="Q26" s="21">
        <v>63200</v>
      </c>
      <c r="R26" s="21">
        <v>63200</v>
      </c>
      <c r="S26" s="21">
        <v>63200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12633.33</v>
      </c>
      <c r="Z26" s="21">
        <v>12633.33</v>
      </c>
      <c r="AA26" s="21">
        <v>0</v>
      </c>
      <c r="AB26" s="21">
        <v>12633.33</v>
      </c>
      <c r="AC26" s="21">
        <v>12633.33</v>
      </c>
      <c r="AD26" s="21">
        <v>12633.33</v>
      </c>
      <c r="AE26" s="21">
        <v>50566.67</v>
      </c>
      <c r="AF26" s="22">
        <v>0.19989446202531647</v>
      </c>
      <c r="AG26" s="21">
        <v>50566.67</v>
      </c>
      <c r="AH26" s="22">
        <v>0.19989446202531647</v>
      </c>
      <c r="AI26" s="21">
        <v>0</v>
      </c>
      <c r="AJ26" s="22"/>
      <c r="AK26" s="33">
        <f t="shared" si="0"/>
        <v>0.19989446202531647</v>
      </c>
      <c r="AL26" s="35">
        <v>63200</v>
      </c>
      <c r="AM26" s="35">
        <v>62800</v>
      </c>
      <c r="AN26" s="17">
        <f t="shared" si="1"/>
        <v>0.99367088607594933</v>
      </c>
      <c r="AO26" s="1"/>
    </row>
    <row r="27" spans="1:41" outlineLevel="3" x14ac:dyDescent="0.3">
      <c r="A27" s="13" t="s">
        <v>46</v>
      </c>
      <c r="B27" s="14" t="s">
        <v>47</v>
      </c>
      <c r="C27" s="13" t="s">
        <v>46</v>
      </c>
      <c r="D27" s="13"/>
      <c r="E27" s="15"/>
      <c r="F27" s="13"/>
      <c r="G27" s="13"/>
      <c r="H27" s="13"/>
      <c r="I27" s="13"/>
      <c r="J27" s="13"/>
      <c r="K27" s="13"/>
      <c r="L27" s="13"/>
      <c r="M27" s="13"/>
      <c r="N27" s="21">
        <v>0</v>
      </c>
      <c r="O27" s="21">
        <v>113140</v>
      </c>
      <c r="P27" s="21">
        <v>3552963</v>
      </c>
      <c r="Q27" s="21">
        <v>3666103</v>
      </c>
      <c r="R27" s="21">
        <v>3666103</v>
      </c>
      <c r="S27" s="21">
        <v>3666103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2879399.05</v>
      </c>
      <c r="Z27" s="21">
        <v>2879399.05</v>
      </c>
      <c r="AA27" s="21">
        <v>0</v>
      </c>
      <c r="AB27" s="21">
        <v>2879399.05</v>
      </c>
      <c r="AC27" s="21">
        <v>2879399.05</v>
      </c>
      <c r="AD27" s="21">
        <v>2879399.05</v>
      </c>
      <c r="AE27" s="21">
        <v>786703.95</v>
      </c>
      <c r="AF27" s="22">
        <v>0.78541138915082309</v>
      </c>
      <c r="AG27" s="21">
        <v>786703.95</v>
      </c>
      <c r="AH27" s="22">
        <v>0.78541138915082309</v>
      </c>
      <c r="AI27" s="21">
        <v>0</v>
      </c>
      <c r="AJ27" s="22"/>
      <c r="AK27" s="33">
        <f t="shared" si="0"/>
        <v>0.78541138915082309</v>
      </c>
      <c r="AL27" s="35">
        <v>3666103</v>
      </c>
      <c r="AM27" s="35">
        <v>275636</v>
      </c>
      <c r="AN27" s="17">
        <f t="shared" si="1"/>
        <v>7.5185012532381121E-2</v>
      </c>
      <c r="AO27" s="1"/>
    </row>
    <row r="28" spans="1:41" s="12" customFormat="1" ht="32.25" customHeight="1" x14ac:dyDescent="0.3">
      <c r="A28" s="56" t="s">
        <v>48</v>
      </c>
      <c r="B28" s="57"/>
      <c r="C28" s="57"/>
      <c r="D28" s="57"/>
      <c r="E28" s="57"/>
      <c r="F28" s="57"/>
      <c r="G28" s="57"/>
      <c r="H28" s="23"/>
      <c r="I28" s="23"/>
      <c r="J28" s="23"/>
      <c r="K28" s="23"/>
      <c r="L28" s="23"/>
      <c r="M28" s="23"/>
      <c r="N28" s="24">
        <v>0</v>
      </c>
      <c r="O28" s="24">
        <v>2297945</v>
      </c>
      <c r="P28" s="24">
        <v>4640590.5</v>
      </c>
      <c r="Q28" s="24">
        <v>6938535.5</v>
      </c>
      <c r="R28" s="24">
        <v>6938535.5</v>
      </c>
      <c r="S28" s="24">
        <v>6938535.5</v>
      </c>
      <c r="T28" s="24">
        <v>0</v>
      </c>
      <c r="U28" s="24">
        <v>0</v>
      </c>
      <c r="V28" s="24">
        <v>0</v>
      </c>
      <c r="W28" s="24">
        <v>0</v>
      </c>
      <c r="X28" s="24">
        <v>14593.69</v>
      </c>
      <c r="Y28" s="24">
        <v>4879987.92</v>
      </c>
      <c r="Z28" s="24">
        <v>4865394.2300000004</v>
      </c>
      <c r="AA28" s="24">
        <v>14593.69</v>
      </c>
      <c r="AB28" s="24">
        <v>4879987.92</v>
      </c>
      <c r="AC28" s="24">
        <v>4865394.2300000004</v>
      </c>
      <c r="AD28" s="24">
        <v>4865394.2300000004</v>
      </c>
      <c r="AE28" s="24">
        <v>2073141.27</v>
      </c>
      <c r="AF28" s="25">
        <v>0.701213423207246</v>
      </c>
      <c r="AG28" s="24">
        <v>2073141.27</v>
      </c>
      <c r="AH28" s="25">
        <v>0.701213423207246</v>
      </c>
      <c r="AI28" s="24">
        <v>0</v>
      </c>
      <c r="AJ28" s="25"/>
      <c r="AK28" s="10">
        <f t="shared" si="0"/>
        <v>0.701213423207246</v>
      </c>
      <c r="AL28" s="31">
        <f>SUM(AL6)</f>
        <v>6607228.7700000005</v>
      </c>
      <c r="AM28" s="36">
        <f>SUM(AM6)</f>
        <v>3058104.6</v>
      </c>
      <c r="AN28" s="17">
        <f t="shared" si="1"/>
        <v>0.46284224543355712</v>
      </c>
      <c r="AO28" s="11"/>
    </row>
    <row r="29" spans="1:41" ht="12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 t="s">
        <v>1</v>
      </c>
      <c r="AE29" s="1"/>
      <c r="AF29" s="1"/>
      <c r="AG29" s="1"/>
      <c r="AH29" s="1"/>
      <c r="AI29" s="1"/>
      <c r="AJ29" s="1"/>
      <c r="AK29" s="1"/>
      <c r="AL29" s="1"/>
      <c r="AM29" s="37"/>
      <c r="AN29" s="1"/>
      <c r="AO29" s="1"/>
    </row>
    <row r="30" spans="1:41" x14ac:dyDescent="0.3">
      <c r="A30" s="54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26"/>
      <c r="AC30" s="26"/>
      <c r="AD30" s="26"/>
      <c r="AE30" s="26"/>
      <c r="AF30" s="26"/>
      <c r="AG30" s="26"/>
      <c r="AH30" s="26"/>
      <c r="AI30" s="26"/>
      <c r="AJ30" s="26"/>
      <c r="AK30" s="32"/>
      <c r="AL30" s="26"/>
      <c r="AM30" s="38"/>
      <c r="AN30" s="26"/>
      <c r="AO30" s="1"/>
    </row>
  </sheetData>
  <mergeCells count="32">
    <mergeCell ref="A1:AN2"/>
    <mergeCell ref="Z4:Z5"/>
    <mergeCell ref="A30:AA30"/>
    <mergeCell ref="A28:G28"/>
    <mergeCell ref="E4:G4"/>
    <mergeCell ref="A4:A5"/>
    <mergeCell ref="B4:B5"/>
    <mergeCell ref="C4:C5"/>
    <mergeCell ref="D4:D5"/>
    <mergeCell ref="H4:J4"/>
    <mergeCell ref="K4:K5"/>
    <mergeCell ref="L4:L5"/>
    <mergeCell ref="M4:M5"/>
    <mergeCell ref="N4:N5"/>
    <mergeCell ref="O4:O5"/>
    <mergeCell ref="AA4:AC4"/>
    <mergeCell ref="AK4:AK5"/>
    <mergeCell ref="AL4:AL5"/>
    <mergeCell ref="AM4:AM5"/>
    <mergeCell ref="AN4:AN5"/>
    <mergeCell ref="A3:AN3"/>
    <mergeCell ref="P4:P5"/>
    <mergeCell ref="Q4:Q5"/>
    <mergeCell ref="R4:R5"/>
    <mergeCell ref="AE4:AF4"/>
    <mergeCell ref="AG4:AH4"/>
    <mergeCell ref="AI4:AJ4"/>
    <mergeCell ref="T4:T5"/>
    <mergeCell ref="S4:S5"/>
    <mergeCell ref="U4:U5"/>
    <mergeCell ref="V4:V5"/>
    <mergeCell ref="W4:W5"/>
  </mergeCells>
  <pageMargins left="0.78740157480314965" right="0.39370078740157483" top="0.59055118110236227" bottom="0.59055118110236227" header="0.39370078740157483" footer="0.39370078740157483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2021-11-09T11:13:39Z</cp:lastPrinted>
  <dcterms:created xsi:type="dcterms:W3CDTF">2021-11-02T11:22:36Z</dcterms:created>
  <dcterms:modified xsi:type="dcterms:W3CDTF">2021-11-09T11:13:42Z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